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defaultThemeVersion="166925"/>
  <mc:AlternateContent xmlns:mc="http://schemas.openxmlformats.org/markup-compatibility/2006">
    <mc:Choice Requires="x15">
      <x15ac:absPath xmlns:x15ac="http://schemas.microsoft.com/office/spreadsheetml/2010/11/ac" url="/Volumes/neural_plasticity/ImagingDevelopment/LateralSeptumPilot/Chromium/"/>
    </mc:Choice>
  </mc:AlternateContent>
  <xr:revisionPtr revIDLastSave="0" documentId="13_ncr:1_{EDB4BB22-933B-7C48-98C5-A0464CCFB404}" xr6:coauthVersionLast="36" xr6:coauthVersionMax="36" xr10:uidLastSave="{00000000-0000-0000-0000-000000000000}"/>
  <bookViews>
    <workbookView xWindow="800" yWindow="940" windowWidth="36280" windowHeight="22940" xr2:uid="{CD1FF015-2F3F-48C0-BAF6-738726850051}"/>
  </bookViews>
  <sheets>
    <sheet name="Summary" sheetId="1" r:id="rId1"/>
    <sheet name="Chromium cDNA Agilent" sheetId="2" r:id="rId2"/>
    <sheet name="Chromium Library Agilent" sheetId="3" r:id="rId3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3" i="1" l="1"/>
  <c r="Q4" i="1"/>
  <c r="Q5" i="1"/>
  <c r="Q6" i="1"/>
  <c r="J39" i="2" l="1"/>
  <c r="J40" i="2"/>
  <c r="J41" i="2"/>
  <c r="J38" i="2"/>
  <c r="K3" i="1"/>
  <c r="L3" i="1"/>
  <c r="K4" i="1"/>
  <c r="L4" i="1"/>
  <c r="L5" i="1"/>
  <c r="L6" i="1"/>
  <c r="K5" i="1"/>
  <c r="K6" i="1"/>
  <c r="Q2" i="1" l="1"/>
  <c r="K2" i="1"/>
  <c r="L2" i="1" s="1"/>
</calcChain>
</file>

<file path=xl/sharedStrings.xml><?xml version="1.0" encoding="utf-8"?>
<sst xmlns="http://schemas.openxmlformats.org/spreadsheetml/2006/main" count="111" uniqueCount="55">
  <si>
    <t>Sample #</t>
  </si>
  <si>
    <t>Tissue</t>
  </si>
  <si>
    <t>Brain</t>
  </si>
  <si>
    <t>Nuclei Sorted</t>
  </si>
  <si>
    <t>Nuclei Targeted</t>
  </si>
  <si>
    <t>cDNA Amp Cycle</t>
  </si>
  <si>
    <t>[cDNA] pg/ul</t>
  </si>
  <si>
    <t>Dilution Factor</t>
  </si>
  <si>
    <t>Total cDNA ng</t>
  </si>
  <si>
    <t>cDNA Input</t>
  </si>
  <si>
    <t>SI cycles</t>
  </si>
  <si>
    <t>Ave frag length</t>
  </si>
  <si>
    <t>Agilent [pg/ul]</t>
  </si>
  <si>
    <t>Dilution (1:10)</t>
  </si>
  <si>
    <t>index_name</t>
  </si>
  <si>
    <t>index(i7)</t>
  </si>
  <si>
    <t>index2_workflow_a(i5)</t>
  </si>
  <si>
    <t>index2_workflow_b(i5)</t>
  </si>
  <si>
    <t>4c_k</t>
  </si>
  <si>
    <t>DLPFC Mid</t>
  </si>
  <si>
    <t>SI-TT-B12</t>
  </si>
  <si>
    <t>PI/NeuN</t>
  </si>
  <si>
    <t>PI</t>
  </si>
  <si>
    <t>CGTCAAGGGC</t>
  </si>
  <si>
    <t>TAGGTCACTC</t>
  </si>
  <si>
    <t>GAGTGACCTA</t>
  </si>
  <si>
    <t>Est Read Pairs (million)</t>
  </si>
  <si>
    <t>1M_C_LS</t>
  </si>
  <si>
    <t>Lateral Septum</t>
  </si>
  <si>
    <t>Animal ID</t>
  </si>
  <si>
    <t>2F_C_LS</t>
  </si>
  <si>
    <t>3M_C_LS</t>
  </si>
  <si>
    <t>4F_C_LS</t>
  </si>
  <si>
    <t>ms5478+ms5480</t>
  </si>
  <si>
    <t>ms5483+ms5484</t>
  </si>
  <si>
    <t>ms54789+ms5481</t>
  </si>
  <si>
    <t>ms5485+ms5487</t>
  </si>
  <si>
    <t>Lateral Septum Mouse Pilot</t>
  </si>
  <si>
    <t>SI-TT-F3</t>
  </si>
  <si>
    <t>SI-TT-G3</t>
  </si>
  <si>
    <t>SI-TT-H3</t>
  </si>
  <si>
    <t>SI-TT-A4</t>
  </si>
  <si>
    <t>CTCTAGCGAG</t>
  </si>
  <si>
    <t>TATCTTCATC</t>
  </si>
  <si>
    <t>GATGAAGATA</t>
  </si>
  <si>
    <t>GAGAGGATAT</t>
  </si>
  <si>
    <t>TTGAAATGGG</t>
  </si>
  <si>
    <t>CCCATTTCAA</t>
  </si>
  <si>
    <t>ATGACGTCGC</t>
  </si>
  <si>
    <t>AGGTCAGGAT</t>
  </si>
  <si>
    <t>ATCCTGACCT</t>
  </si>
  <si>
    <t>CCCGTTCTCG</t>
  </si>
  <si>
    <t>GACGGATTGG</t>
  </si>
  <si>
    <t>CCAATCCGTC</t>
  </si>
  <si>
    <t>ms5479+ms5481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</si>
</sst>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i/>
      <sz val="11"/>
      <color rgb="FF1D1C1D"/>
      <name val="Calibri"/>
      <family val="2"/>
      <scheme val="minor"/>
    </font>
    <font>
      <sz val="11"/>
      <color rgb="FF1D1C1D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2">
    <xf numFmtId="0" fontId="0" fillId="0" borderId="0"/>
    <xf numFmtId="0" fontId="2" fillId="0" borderId="0"/>
  </cellStyleXfs>
  <cellXfs count="21">
    <xf numFmtId="0" fontId="0" fillId="0" borderId="0" xfId="0"/>
    <xf numFmtId="0" fontId="0" fillId="0" borderId="1" xfId="0" applyBorder="1"/>
    <xf numFmtId="0" fontId="3" fillId="0" borderId="1" xfId="1" applyFont="1" applyBorder="1" applyAlignment="1">
      <alignment horizontal="center" wrapText="1"/>
    </xf>
    <xf numFmtId="0" fontId="3" fillId="0" borderId="1" xfId="1" applyFont="1" applyFill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1" xfId="0" applyFill="1" applyBorder="1"/>
    <xf numFmtId="0" fontId="5" fillId="2" borderId="1" xfId="0" applyFont="1" applyFill="1" applyBorder="1"/>
    <xf numFmtId="0" fontId="5" fillId="0" borderId="0" xfId="0" applyFont="1"/>
    <xf numFmtId="0" fontId="4" fillId="0" borderId="1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1" xfId="0" applyFont="1" applyFill="1" applyBorder="1"/>
    <xf numFmtId="0" fontId="6" fillId="0" borderId="0" xfId="0" applyFont="1"/>
    <xf numFmtId="0" fontId="6" fillId="0" borderId="1" xfId="0" applyFont="1" applyFill="1" applyBorder="1"/>
    <xf numFmtId="2" fontId="6" fillId="0" borderId="1" xfId="0" applyNumberFormat="1" applyFont="1" applyFill="1" applyBorder="1"/>
    <xf numFmtId="0" fontId="6" fillId="0" borderId="1" xfId="0" applyFont="1" applyFill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7" fillId="2" borderId="1" xfId="0" applyFont="1" applyFill="1" applyBorder="1" applyAlignment="1">
      <alignment vertical="center"/>
    </xf>
    <xf numFmtId="0" fontId="6" fillId="0" borderId="1" xfId="0" applyFont="1" applyFill="1" applyBorder="1" applyAlignment="1">
      <alignment horizontal="center" vertical="center"/>
    </xf>
    <xf numFmtId="0" fontId="8" fillId="0" borderId="1" xfId="0" applyFont="1" applyFill="1" applyBorder="1" applyAlignment="1">
      <alignment horizontal="center" vertical="center"/>
    </xf>
    <xf numFmtId="0" fontId="8" fillId="0" borderId="1" xfId="0" applyFont="1" applyFill="1" applyBorder="1" applyAlignment="1">
      <alignment vertical="center"/>
    </xf>
    <xf numFmtId="0" fontId="1" fillId="0" borderId="0" xfId="0" applyFont="1"/>
  </cellXfs>
  <cellStyles count="2">
    <cellStyle name="Normal" xfId="0" builtinId="0"/>
    <cellStyle name="Normal 2" xfId="1" xr:uid="{00000000-0005-0000-0000-00002F000000}"/>
  </cellStyles>
  <dxfs count="0"/>
  <tableStyles count="0" defaultTableStyle="TableStyleMedium2" defaultPivotStyle="PivotStyleLight16"/>
  <colors>
    <mruColors>
      <color rgb="FFFEDEEE"/>
      <color rgb="FFE1D6F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571500</xdr:colOff>
      <xdr:row>0</xdr:row>
      <xdr:rowOff>171450</xdr:rowOff>
    </xdr:from>
    <xdr:to>
      <xdr:col>13</xdr:col>
      <xdr:colOff>314325</xdr:colOff>
      <xdr:row>34</xdr:row>
      <xdr:rowOff>161925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2D6868E-5DE1-4CD3-8D95-D2CAF1D1F308}"/>
            </a:ext>
          </a:extLst>
        </xdr:cNvPr>
        <xdr:cNvSpPr/>
      </xdr:nvSpPr>
      <xdr:spPr>
        <a:xfrm>
          <a:off x="571500" y="171450"/>
          <a:ext cx="7667625" cy="6467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27</xdr:row>
      <xdr:rowOff>38100</xdr:rowOff>
    </xdr:from>
    <xdr:to>
      <xdr:col>14</xdr:col>
      <xdr:colOff>0</xdr:colOff>
      <xdr:row>34</xdr:row>
      <xdr:rowOff>95250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6914877-8015-4988-9B47-7779D19CAEFA}"/>
            </a:ext>
          </a:extLst>
        </xdr:cNvPr>
        <xdr:cNvSpPr/>
      </xdr:nvSpPr>
      <xdr:spPr>
        <a:xfrm>
          <a:off x="13754100" y="5181600"/>
          <a:ext cx="2552700" cy="139065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25401</xdr:colOff>
      <xdr:row>1</xdr:row>
      <xdr:rowOff>114300</xdr:rowOff>
    </xdr:from>
    <xdr:to>
      <xdr:col>6</xdr:col>
      <xdr:colOff>495301</xdr:colOff>
      <xdr:row>19</xdr:row>
      <xdr:rowOff>97261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FD154F8-57B3-6C44-A19F-92D527810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8501" y="304800"/>
          <a:ext cx="3975100" cy="3411961"/>
        </a:xfrm>
        <a:prstGeom prst="rect">
          <a:avLst/>
        </a:prstGeom>
      </xdr:spPr>
    </xdr:pic>
    <xdr:clientData/>
  </xdr:twoCellAnchor>
  <xdr:twoCellAnchor>
    <xdr:from>
      <xdr:col>2</xdr:col>
      <xdr:colOff>234950</xdr:colOff>
      <xdr:row>2</xdr:row>
      <xdr:rowOff>19050</xdr:rowOff>
    </xdr:from>
    <xdr:to>
      <xdr:col>3</xdr:col>
      <xdr:colOff>552450</xdr:colOff>
      <xdr:row>19</xdr:row>
      <xdr:rowOff>19050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DEB518E-E69A-4801-94E2-6173C188EE4C}"/>
            </a:ext>
          </a:extLst>
        </xdr:cNvPr>
        <xdr:cNvSpPr/>
      </xdr:nvSpPr>
      <xdr:spPr>
        <a:xfrm>
          <a:off x="1581150" y="400050"/>
          <a:ext cx="1130300" cy="3238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609600</xdr:colOff>
      <xdr:row>19</xdr:row>
      <xdr:rowOff>101600</xdr:rowOff>
    </xdr:from>
    <xdr:to>
      <xdr:col>12</xdr:col>
      <xdr:colOff>639388</xdr:colOff>
      <xdr:row>27</xdr:row>
      <xdr:rowOff>114300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BB87E60-6233-204E-84AB-19DC9DA6D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3721100"/>
          <a:ext cx="8246688" cy="15367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27</xdr:row>
      <xdr:rowOff>63500</xdr:rowOff>
    </xdr:from>
    <xdr:to>
      <xdr:col>4</xdr:col>
      <xdr:colOff>556246</xdr:colOff>
      <xdr:row>34</xdr:row>
      <xdr:rowOff>139700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8C97ED3-D63C-E044-8F72-B3464DA2B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7700" y="5207000"/>
          <a:ext cx="2740646" cy="14097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581025</xdr:colOff>
      <xdr:row>0</xdr:row>
      <xdr:rowOff>152400</xdr:rowOff>
    </xdr:from>
    <xdr:to>
      <xdr:col>12</xdr:col>
      <xdr:colOff>330200</xdr:colOff>
      <xdr:row>36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1DC6C5-1D70-4FE0-BADA-A9CB2D4FA3A1}"/>
            </a:ext>
          </a:extLst>
        </xdr:cNvPr>
        <xdr:cNvSpPr/>
      </xdr:nvSpPr>
      <xdr:spPr>
        <a:xfrm>
          <a:off x="581025" y="152400"/>
          <a:ext cx="8410575" cy="6705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27</xdr:row>
      <xdr:rowOff>123826</xdr:rowOff>
    </xdr:from>
    <xdr:to>
      <xdr:col>14</xdr:col>
      <xdr:colOff>0</xdr:colOff>
      <xdr:row>37</xdr:row>
      <xdr:rowOff>66676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0011233-7ED9-4CB0-BBAC-378B373424FD}"/>
            </a:ext>
          </a:extLst>
        </xdr:cNvPr>
        <xdr:cNvSpPr/>
      </xdr:nvSpPr>
      <xdr:spPr>
        <a:xfrm>
          <a:off x="14373226" y="5267326"/>
          <a:ext cx="2571750" cy="1276350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50800</xdr:colOff>
      <xdr:row>1</xdr:row>
      <xdr:rowOff>76200</xdr:rowOff>
    </xdr:from>
    <xdr:to>
      <xdr:col>12</xdr:col>
      <xdr:colOff>76200</xdr:colOff>
      <xdr:row>35</xdr:row>
      <xdr:rowOff>15864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750214C-9EAA-FC48-8008-34274DECB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" y="266700"/>
          <a:ext cx="8013700" cy="6416664"/>
        </a:xfrm>
        <a:prstGeom prst="rect">
          <a:avLst/>
        </a:prstGeom>
      </xdr:spPr>
    </xdr:pic>
    <xdr:clientData/>
  </xdr:twoCellAnchor>
  <xdr:twoCellAnchor>
    <xdr:from>
      <xdr:col>2</xdr:col>
      <xdr:colOff>206376</xdr:colOff>
      <xdr:row>2</xdr:row>
      <xdr:rowOff>31750</xdr:rowOff>
    </xdr:from>
    <xdr:to>
      <xdr:col>3</xdr:col>
      <xdr:colOff>533400</xdr:colOff>
      <xdr:row>20</xdr:row>
      <xdr:rowOff>25400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24AF31D-5509-45B4-8C9D-CCCA4375D707}"/>
            </a:ext>
          </a:extLst>
        </xdr:cNvPr>
        <xdr:cNvSpPr/>
      </xdr:nvSpPr>
      <xdr:spPr>
        <a:xfrm>
          <a:off x="1552576" y="412750"/>
          <a:ext cx="1177924" cy="3422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585CF4-08FC-4734-A306-FBD8539CEC9B}">
  <dimension ref="A1:V20"/>
  <sheetViews>
    <sheetView tabSelected="1" workbookViewId="0">
      <selection activeCell="K49" sqref="K49"/>
    </sheetView>
  </sheetViews>
  <sheetFormatPr baseColWidth="10" defaultColWidth="8.83203125" defaultRowHeight="15" x14ac:dyDescent="0.2"/>
  <cols>
    <col min="1" max="1" width="13.5" style="11" customWidth="1"/>
    <col min="2" max="2" width="14.5" style="11" customWidth="1"/>
    <col min="3" max="3" width="15.33203125" style="11" bestFit="1" customWidth="1"/>
    <col min="4" max="4" width="8.83203125" style="11"/>
    <col min="5" max="5" width="12.1640625" style="11" customWidth="1"/>
    <col min="6" max="6" width="14.33203125" style="11" customWidth="1"/>
    <col min="7" max="7" width="8.83203125" style="11"/>
    <col min="8" max="8" width="16.1640625" style="11" customWidth="1"/>
    <col min="9" max="9" width="14.83203125" style="11" customWidth="1"/>
    <col min="10" max="10" width="12.6640625" style="11" customWidth="1"/>
    <col min="11" max="11" width="13.5" style="11" customWidth="1"/>
    <col min="12" max="12" width="13.33203125" style="11" customWidth="1"/>
    <col min="13" max="13" width="14" style="11" customWidth="1"/>
    <col min="14" max="14" width="13.5" style="11" customWidth="1"/>
    <col min="15" max="15" width="14.1640625" style="11" customWidth="1"/>
    <col min="16" max="16" width="14.33203125" style="11" customWidth="1"/>
    <col min="17" max="17" width="16.5" style="11" customWidth="1"/>
    <col min="18" max="18" width="17.6640625" style="11" customWidth="1"/>
    <col min="19" max="19" width="18.1640625" style="11" customWidth="1"/>
    <col min="20" max="20" width="17.83203125" style="11" customWidth="1"/>
    <col min="21" max="21" width="18.5" style="11" customWidth="1"/>
    <col min="22" max="22" width="18.1640625" style="11" customWidth="1"/>
    <col min="23" max="16384" width="8.83203125" style="11"/>
  </cols>
  <sheetData>
    <row r="1" spans="1:22" s="20" customFormat="1" ht="34" x14ac:dyDescent="0.2">
      <c r="A1" s="2" t="s">
        <v>0</v>
      </c>
      <c r="B1" s="2" t="s">
        <v>1</v>
      </c>
      <c r="C1" s="2" t="s">
        <v>29</v>
      </c>
      <c r="D1" s="2" t="s">
        <v>21</v>
      </c>
      <c r="E1" s="2" t="s">
        <v>3</v>
      </c>
      <c r="F1" s="2" t="s">
        <v>4</v>
      </c>
      <c r="G1" s="2"/>
      <c r="H1" s="2" t="s">
        <v>5</v>
      </c>
      <c r="I1" s="2" t="s">
        <v>6</v>
      </c>
      <c r="J1" s="3" t="s">
        <v>7</v>
      </c>
      <c r="K1" s="3" t="s">
        <v>8</v>
      </c>
      <c r="L1" s="2" t="s">
        <v>9</v>
      </c>
      <c r="M1" s="2" t="s">
        <v>10</v>
      </c>
      <c r="N1" s="2" t="s">
        <v>11</v>
      </c>
      <c r="O1" s="2" t="s">
        <v>12</v>
      </c>
      <c r="P1" s="2" t="s">
        <v>13</v>
      </c>
      <c r="Q1" s="2" t="s">
        <v>12</v>
      </c>
      <c r="R1" s="2" t="s">
        <v>14</v>
      </c>
      <c r="S1" s="2" t="s">
        <v>15</v>
      </c>
      <c r="T1" s="2" t="s">
        <v>16</v>
      </c>
      <c r="U1" s="2" t="s">
        <v>17</v>
      </c>
      <c r="V1" s="2" t="s">
        <v>26</v>
      </c>
    </row>
    <row r="2" spans="1:22" s="7" customFormat="1" x14ac:dyDescent="0.2">
      <c r="A2" s="6" t="s">
        <v>18</v>
      </c>
      <c r="B2" s="6" t="s">
        <v>19</v>
      </c>
      <c r="C2" s="6">
        <v>6522</v>
      </c>
      <c r="D2" s="6" t="s">
        <v>22</v>
      </c>
      <c r="E2" s="6">
        <v>9000</v>
      </c>
      <c r="F2" s="6">
        <v>6000</v>
      </c>
      <c r="G2" s="6"/>
      <c r="H2" s="6">
        <v>12</v>
      </c>
      <c r="I2" s="6">
        <v>3440</v>
      </c>
      <c r="J2" s="6">
        <v>1</v>
      </c>
      <c r="K2" s="6">
        <f>((I2*40*J2)/1000)</f>
        <v>137.6</v>
      </c>
      <c r="L2" s="6">
        <f>K2*0.25</f>
        <v>34.4</v>
      </c>
      <c r="M2" s="6">
        <v>14</v>
      </c>
      <c r="N2" s="6">
        <v>436</v>
      </c>
      <c r="O2" s="6">
        <v>728.24</v>
      </c>
      <c r="P2" s="6">
        <v>10</v>
      </c>
      <c r="Q2" s="6">
        <f>O2*P2</f>
        <v>7282.4</v>
      </c>
      <c r="R2" s="6" t="s">
        <v>20</v>
      </c>
      <c r="S2" s="16" t="s">
        <v>23</v>
      </c>
      <c r="T2" s="16" t="s">
        <v>24</v>
      </c>
      <c r="U2" s="16" t="s">
        <v>25</v>
      </c>
      <c r="V2" s="6">
        <v>300</v>
      </c>
    </row>
    <row r="3" spans="1:22" x14ac:dyDescent="0.2">
      <c r="A3" s="12" t="s">
        <v>27</v>
      </c>
      <c r="B3" s="12" t="s">
        <v>28</v>
      </c>
      <c r="C3" s="12" t="s">
        <v>33</v>
      </c>
      <c r="D3" s="12" t="s">
        <v>22</v>
      </c>
      <c r="E3" s="12">
        <v>9000</v>
      </c>
      <c r="F3" s="12">
        <v>6000</v>
      </c>
      <c r="G3" s="12"/>
      <c r="H3" s="12">
        <v>12</v>
      </c>
      <c r="I3" s="12">
        <v>2499.44</v>
      </c>
      <c r="J3" s="12">
        <v>2</v>
      </c>
      <c r="K3" s="13">
        <f>((I3*40*J3)/1000)</f>
        <v>199.95520000000002</v>
      </c>
      <c r="L3" s="12">
        <f>K3*0.25</f>
        <v>49.988800000000005</v>
      </c>
      <c r="M3" s="12">
        <v>13</v>
      </c>
      <c r="N3" s="12">
        <v>488</v>
      </c>
      <c r="O3" s="12">
        <v>4091.05</v>
      </c>
      <c r="P3" s="12">
        <v>5</v>
      </c>
      <c r="Q3" s="12">
        <f t="shared" ref="Q3:Q6" si="0">O3*P3</f>
        <v>20455.25</v>
      </c>
      <c r="R3" s="14" t="s">
        <v>38</v>
      </c>
      <c r="S3" s="15" t="s">
        <v>45</v>
      </c>
      <c r="T3" s="15" t="s">
        <v>46</v>
      </c>
      <c r="U3" s="15" t="s">
        <v>47</v>
      </c>
      <c r="V3" s="14">
        <v>300</v>
      </c>
    </row>
    <row r="4" spans="1:22" x14ac:dyDescent="0.2">
      <c r="A4" s="12" t="s">
        <v>30</v>
      </c>
      <c r="B4" s="12" t="s">
        <v>28</v>
      </c>
      <c r="C4" s="12" t="s">
        <v>34</v>
      </c>
      <c r="D4" s="12" t="s">
        <v>22</v>
      </c>
      <c r="E4" s="12">
        <v>9000</v>
      </c>
      <c r="F4" s="12">
        <v>6000</v>
      </c>
      <c r="G4" s="12"/>
      <c r="H4" s="12">
        <v>12</v>
      </c>
      <c r="I4" s="12">
        <v>3657.33</v>
      </c>
      <c r="J4" s="12">
        <v>4</v>
      </c>
      <c r="K4" s="13">
        <f>((I4*40*J4)/1000)</f>
        <v>585.17280000000005</v>
      </c>
      <c r="L4" s="12">
        <f t="shared" ref="L4:L6" si="1">K4*0.25</f>
        <v>146.29320000000001</v>
      </c>
      <c r="M4" s="12">
        <v>12</v>
      </c>
      <c r="N4" s="12">
        <v>515</v>
      </c>
      <c r="O4" s="12">
        <v>5526.16</v>
      </c>
      <c r="P4" s="12">
        <v>5</v>
      </c>
      <c r="Q4" s="12">
        <f t="shared" si="0"/>
        <v>27630.799999999999</v>
      </c>
      <c r="R4" s="14" t="s">
        <v>39</v>
      </c>
      <c r="S4" s="15" t="s">
        <v>48</v>
      </c>
      <c r="T4" s="15" t="s">
        <v>49</v>
      </c>
      <c r="U4" s="15" t="s">
        <v>50</v>
      </c>
      <c r="V4" s="14">
        <v>300</v>
      </c>
    </row>
    <row r="5" spans="1:22" x14ac:dyDescent="0.2">
      <c r="A5" s="12" t="s">
        <v>31</v>
      </c>
      <c r="B5" s="12" t="s">
        <v>28</v>
      </c>
      <c r="C5" s="10" t="s">
        <v>54</v>
      </c>
      <c r="D5" s="12" t="s">
        <v>22</v>
      </c>
      <c r="E5" s="12">
        <v>9000</v>
      </c>
      <c r="F5" s="12">
        <v>6000</v>
      </c>
      <c r="G5" s="12"/>
      <c r="H5" s="12">
        <v>12</v>
      </c>
      <c r="I5" s="12">
        <v>3195.01</v>
      </c>
      <c r="J5" s="12">
        <v>4</v>
      </c>
      <c r="K5" s="13">
        <f t="shared" ref="K5:K6" si="2">((I5*40*J5)/1000)</f>
        <v>511.20160000000004</v>
      </c>
      <c r="L5" s="12">
        <f t="shared" si="1"/>
        <v>127.80040000000001</v>
      </c>
      <c r="M5" s="12">
        <v>12</v>
      </c>
      <c r="N5" s="12">
        <v>460</v>
      </c>
      <c r="O5" s="12">
        <v>3606.29</v>
      </c>
      <c r="P5" s="12">
        <v>5</v>
      </c>
      <c r="Q5" s="12">
        <f t="shared" si="0"/>
        <v>18031.45</v>
      </c>
      <c r="R5" s="14" t="s">
        <v>40</v>
      </c>
      <c r="S5" s="15" t="s">
        <v>51</v>
      </c>
      <c r="T5" s="15" t="s">
        <v>52</v>
      </c>
      <c r="U5" s="15" t="s">
        <v>53</v>
      </c>
      <c r="V5" s="14">
        <v>300</v>
      </c>
    </row>
    <row r="6" spans="1:22" x14ac:dyDescent="0.2">
      <c r="A6" s="12" t="s">
        <v>32</v>
      </c>
      <c r="B6" s="12" t="s">
        <v>28</v>
      </c>
      <c r="C6" s="12" t="s">
        <v>36</v>
      </c>
      <c r="D6" s="12" t="s">
        <v>22</v>
      </c>
      <c r="E6" s="12">
        <v>9000</v>
      </c>
      <c r="F6" s="12">
        <v>6000</v>
      </c>
      <c r="G6" s="12"/>
      <c r="H6" s="12">
        <v>12</v>
      </c>
      <c r="I6" s="12">
        <v>2567.9899999999998</v>
      </c>
      <c r="J6" s="12">
        <v>2</v>
      </c>
      <c r="K6" s="13">
        <f t="shared" si="2"/>
        <v>205.43919999999997</v>
      </c>
      <c r="L6" s="12">
        <f t="shared" si="1"/>
        <v>51.359799999999993</v>
      </c>
      <c r="M6" s="12">
        <v>13</v>
      </c>
      <c r="N6" s="12">
        <v>490</v>
      </c>
      <c r="O6" s="12">
        <v>5531.6</v>
      </c>
      <c r="P6" s="12">
        <v>5</v>
      </c>
      <c r="Q6" s="12">
        <f t="shared" si="0"/>
        <v>27658</v>
      </c>
      <c r="R6" s="14" t="s">
        <v>41</v>
      </c>
      <c r="S6" s="17" t="s">
        <v>42</v>
      </c>
      <c r="T6" s="17" t="s">
        <v>43</v>
      </c>
      <c r="U6" s="17" t="s">
        <v>44</v>
      </c>
      <c r="V6" s="14">
        <v>300</v>
      </c>
    </row>
    <row r="7" spans="1:22" x14ac:dyDescent="0.2">
      <c r="A7" s="12"/>
      <c r="B7" s="12"/>
      <c r="C7" s="12"/>
      <c r="D7" s="12"/>
      <c r="E7" s="12"/>
      <c r="F7" s="12"/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  <c r="R7" s="14"/>
      <c r="S7" s="18"/>
      <c r="T7" s="18"/>
      <c r="U7" s="18"/>
      <c r="V7" s="14"/>
    </row>
    <row r="8" spans="1:22" x14ac:dyDescent="0.2">
      <c r="A8" s="12"/>
      <c r="B8" s="12"/>
      <c r="C8" s="12"/>
      <c r="D8" s="12"/>
      <c r="E8" s="12"/>
      <c r="F8" s="12"/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  <c r="R8" s="12"/>
      <c r="S8" s="19"/>
      <c r="T8" s="19"/>
      <c r="U8" s="19"/>
      <c r="V8" s="12"/>
    </row>
    <row r="9" spans="1:22" x14ac:dyDescent="0.2">
      <c r="A9" s="12"/>
      <c r="B9" s="12"/>
      <c r="C9" s="12"/>
      <c r="D9" s="12"/>
      <c r="E9" s="12"/>
      <c r="F9" s="12"/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9"/>
      <c r="T9" s="19"/>
      <c r="U9" s="19"/>
      <c r="V9" s="12"/>
    </row>
    <row r="10" spans="1:22" x14ac:dyDescent="0.2">
      <c r="A10" s="12"/>
      <c r="B10" s="12"/>
      <c r="C10" s="12"/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9"/>
      <c r="T10" s="19"/>
      <c r="U10" s="19"/>
      <c r="V10" s="12"/>
    </row>
    <row r="11" spans="1:22" x14ac:dyDescent="0.2">
      <c r="A11" s="12"/>
      <c r="B11" s="12"/>
      <c r="C11" s="12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  <c r="R11" s="12"/>
      <c r="S11" s="19"/>
      <c r="T11" s="19"/>
      <c r="U11" s="19"/>
      <c r="V11" s="12"/>
    </row>
    <row r="12" spans="1:22" x14ac:dyDescent="0.2">
      <c r="A12" s="12"/>
      <c r="B12" s="12"/>
      <c r="C12" s="12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9"/>
      <c r="T12" s="12"/>
      <c r="U12" s="12"/>
      <c r="V12" s="12"/>
    </row>
    <row r="13" spans="1:22" x14ac:dyDescent="0.2">
      <c r="A13" s="12"/>
      <c r="B13" s="12"/>
      <c r="C13" s="12"/>
      <c r="D13" s="12"/>
      <c r="E13" s="12"/>
      <c r="F13" s="12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  <c r="R13" s="12"/>
      <c r="S13" s="19"/>
      <c r="T13" s="12"/>
      <c r="U13" s="12"/>
      <c r="V13" s="12"/>
    </row>
    <row r="14" spans="1:22" x14ac:dyDescent="0.2">
      <c r="A14" s="12"/>
      <c r="B14" s="12"/>
      <c r="C14" s="12"/>
      <c r="D14" s="12"/>
      <c r="E14" s="12"/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  <c r="R14" s="12"/>
      <c r="S14" s="19"/>
      <c r="T14" s="12"/>
      <c r="U14" s="12"/>
      <c r="V14" s="12"/>
    </row>
    <row r="15" spans="1:22" x14ac:dyDescent="0.2">
      <c r="A15" s="12"/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  <c r="R15" s="12"/>
      <c r="S15" s="19"/>
      <c r="T15" s="12"/>
      <c r="U15" s="12"/>
      <c r="V15" s="12"/>
    </row>
    <row r="16" spans="1:22" x14ac:dyDescent="0.2">
      <c r="A16" s="12"/>
      <c r="B16" s="12"/>
      <c r="C16" s="12"/>
      <c r="D16" s="12"/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2"/>
      <c r="R16" s="12"/>
      <c r="S16" s="19"/>
      <c r="T16" s="12"/>
      <c r="U16" s="12"/>
      <c r="V16" s="12"/>
    </row>
    <row r="17" spans="1:22" x14ac:dyDescent="0.2">
      <c r="A17" s="12"/>
      <c r="B17" s="12"/>
      <c r="C17" s="12"/>
      <c r="D17" s="12"/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2"/>
      <c r="R17" s="12"/>
      <c r="S17" s="19"/>
      <c r="T17" s="12"/>
      <c r="U17" s="12"/>
      <c r="V17" s="12"/>
    </row>
    <row r="18" spans="1:22" x14ac:dyDescent="0.2">
      <c r="A18" s="12"/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9"/>
      <c r="T18" s="12"/>
      <c r="U18" s="12"/>
      <c r="V18" s="12"/>
    </row>
    <row r="19" spans="1:22" x14ac:dyDescent="0.2">
      <c r="A19" s="12"/>
      <c r="B19" s="12"/>
      <c r="C19" s="12"/>
      <c r="D19" s="12"/>
      <c r="E19" s="12"/>
      <c r="F19" s="12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9"/>
      <c r="T19" s="12"/>
      <c r="U19" s="12"/>
      <c r="V19" s="12"/>
    </row>
    <row r="20" spans="1:22" x14ac:dyDescent="0.2">
      <c r="A20" s="12"/>
      <c r="B20" s="12"/>
      <c r="C20" s="12"/>
      <c r="D20" s="12"/>
      <c r="E20" s="12"/>
      <c r="F20" s="12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E4ADB-50F9-4924-9CD5-A19C36CB5CE5}">
  <dimension ref="B36:J41"/>
  <sheetViews>
    <sheetView workbookViewId="0">
      <selection activeCell="B38" sqref="B38:J41"/>
    </sheetView>
  </sheetViews>
  <sheetFormatPr baseColWidth="10" defaultColWidth="8.83203125" defaultRowHeight="15" x14ac:dyDescent="0.2"/>
  <cols>
    <col min="3" max="3" width="10.6640625" customWidth="1"/>
  </cols>
  <sheetData>
    <row r="36" spans="2:10" ht="19" x14ac:dyDescent="0.25">
      <c r="B36" s="8" t="s">
        <v>37</v>
      </c>
      <c r="C36" s="8"/>
      <c r="D36" s="8"/>
    </row>
    <row r="37" spans="2:10" ht="29.25" customHeight="1" x14ac:dyDescent="0.2">
      <c r="B37" s="4" t="s">
        <v>0</v>
      </c>
      <c r="C37" s="4" t="s">
        <v>1</v>
      </c>
      <c r="D37" s="4" t="s">
        <v>29</v>
      </c>
      <c r="E37" s="4" t="s">
        <v>3</v>
      </c>
      <c r="F37" s="4" t="s">
        <v>4</v>
      </c>
      <c r="G37" s="4" t="s">
        <v>5</v>
      </c>
      <c r="H37" s="4" t="s">
        <v>6</v>
      </c>
      <c r="I37" s="4" t="s">
        <v>7</v>
      </c>
      <c r="J37" s="4" t="s">
        <v>8</v>
      </c>
    </row>
    <row r="38" spans="2:10" x14ac:dyDescent="0.2">
      <c r="B38" s="5" t="s">
        <v>27</v>
      </c>
      <c r="C38" s="5" t="s">
        <v>28</v>
      </c>
      <c r="D38" s="5" t="s">
        <v>33</v>
      </c>
      <c r="E38" s="1">
        <v>9000</v>
      </c>
      <c r="F38" s="1">
        <v>6000</v>
      </c>
      <c r="G38" s="1">
        <v>12</v>
      </c>
      <c r="H38" s="1">
        <v>2499</v>
      </c>
      <c r="I38" s="1">
        <v>2</v>
      </c>
      <c r="J38" s="1">
        <f>((H38*40*I38)/1000)</f>
        <v>199.92</v>
      </c>
    </row>
    <row r="39" spans="2:10" x14ac:dyDescent="0.2">
      <c r="B39" s="5" t="s">
        <v>30</v>
      </c>
      <c r="C39" s="5" t="s">
        <v>28</v>
      </c>
      <c r="D39" s="5" t="s">
        <v>34</v>
      </c>
      <c r="E39" s="1">
        <v>9000</v>
      </c>
      <c r="F39" s="1">
        <v>6000</v>
      </c>
      <c r="G39" s="1">
        <v>12</v>
      </c>
      <c r="H39" s="1">
        <v>3657</v>
      </c>
      <c r="I39" s="1">
        <v>4</v>
      </c>
      <c r="J39" s="1">
        <f t="shared" ref="J39:J41" si="0">((H39*40*I39)/1000)</f>
        <v>585.12</v>
      </c>
    </row>
    <row r="40" spans="2:10" x14ac:dyDescent="0.2">
      <c r="B40" s="5" t="s">
        <v>31</v>
      </c>
      <c r="C40" s="5" t="s">
        <v>28</v>
      </c>
      <c r="D40" s="5" t="s">
        <v>35</v>
      </c>
      <c r="E40" s="1">
        <v>9000</v>
      </c>
      <c r="F40" s="1">
        <v>6000</v>
      </c>
      <c r="G40" s="1">
        <v>12</v>
      </c>
      <c r="H40" s="1">
        <v>3195</v>
      </c>
      <c r="I40" s="1">
        <v>4</v>
      </c>
      <c r="J40" s="1">
        <f t="shared" si="0"/>
        <v>511.2</v>
      </c>
    </row>
    <row r="41" spans="2:10" x14ac:dyDescent="0.2">
      <c r="B41" s="5" t="s">
        <v>32</v>
      </c>
      <c r="C41" s="5" t="s">
        <v>28</v>
      </c>
      <c r="D41" s="5" t="s">
        <v>36</v>
      </c>
      <c r="E41" s="1">
        <v>9000</v>
      </c>
      <c r="F41" s="1">
        <v>6000</v>
      </c>
      <c r="G41" s="1">
        <v>12</v>
      </c>
      <c r="H41" s="1">
        <v>3568</v>
      </c>
      <c r="I41" s="1">
        <v>2</v>
      </c>
      <c r="J41" s="1">
        <f t="shared" si="0"/>
        <v>285.44</v>
      </c>
    </row>
  </sheetData>
  <mergeCells count="1">
    <mergeCell ref="B36:D3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17E1DE-29DE-4DC3-9783-1DA5F9BF6DBC}">
  <dimension ref="B39:M44"/>
  <sheetViews>
    <sheetView workbookViewId="0">
      <selection activeCell="R30" sqref="R30"/>
    </sheetView>
  </sheetViews>
  <sheetFormatPr baseColWidth="10" defaultColWidth="8.83203125" defaultRowHeight="15" x14ac:dyDescent="0.2"/>
  <cols>
    <col min="3" max="3" width="11.1640625" customWidth="1"/>
    <col min="7" max="7" width="11.5" customWidth="1"/>
    <col min="9" max="9" width="11.5" customWidth="1"/>
    <col min="13" max="13" width="12.5" customWidth="1"/>
  </cols>
  <sheetData>
    <row r="39" spans="2:13" ht="19" x14ac:dyDescent="0.25">
      <c r="B39" s="9" t="s">
        <v>37</v>
      </c>
      <c r="C39" s="9"/>
      <c r="D39" s="9"/>
    </row>
    <row r="40" spans="2:13" ht="32" x14ac:dyDescent="0.2">
      <c r="B40" s="4" t="s">
        <v>0</v>
      </c>
      <c r="C40" s="4" t="s">
        <v>1</v>
      </c>
      <c r="D40" s="4" t="s">
        <v>2</v>
      </c>
      <c r="E40" s="4" t="s">
        <v>3</v>
      </c>
      <c r="F40" s="4" t="s">
        <v>4</v>
      </c>
      <c r="G40" s="4" t="s">
        <v>9</v>
      </c>
      <c r="H40" s="4" t="s">
        <v>10</v>
      </c>
      <c r="I40" s="4" t="s">
        <v>11</v>
      </c>
      <c r="J40" s="4" t="s">
        <v>12</v>
      </c>
      <c r="K40" s="4" t="s">
        <v>13</v>
      </c>
      <c r="L40" s="4" t="s">
        <v>12</v>
      </c>
      <c r="M40" s="4" t="s">
        <v>14</v>
      </c>
    </row>
    <row r="41" spans="2:13" x14ac:dyDescent="0.2">
      <c r="B41" s="5" t="s">
        <v>27</v>
      </c>
      <c r="C41" s="5" t="s">
        <v>28</v>
      </c>
      <c r="D41" s="5" t="s">
        <v>33</v>
      </c>
      <c r="E41" s="1">
        <v>9000</v>
      </c>
      <c r="F41" s="1">
        <v>6000</v>
      </c>
      <c r="G41" s="1">
        <v>49.988800000000005</v>
      </c>
      <c r="H41" s="1">
        <v>13</v>
      </c>
      <c r="I41" s="1">
        <v>488</v>
      </c>
      <c r="J41" s="1">
        <v>4091.05</v>
      </c>
      <c r="K41" s="1">
        <v>5</v>
      </c>
      <c r="L41" s="1">
        <v>20455.25</v>
      </c>
      <c r="M41" s="1" t="s">
        <v>38</v>
      </c>
    </row>
    <row r="42" spans="2:13" x14ac:dyDescent="0.2">
      <c r="B42" s="5" t="s">
        <v>30</v>
      </c>
      <c r="C42" s="5" t="s">
        <v>28</v>
      </c>
      <c r="D42" s="5" t="s">
        <v>34</v>
      </c>
      <c r="E42" s="1">
        <v>9000</v>
      </c>
      <c r="F42" s="1">
        <v>6000</v>
      </c>
      <c r="G42" s="1">
        <v>146.29320000000001</v>
      </c>
      <c r="H42" s="1">
        <v>12</v>
      </c>
      <c r="I42" s="1">
        <v>515</v>
      </c>
      <c r="J42" s="1">
        <v>5526.16</v>
      </c>
      <c r="K42" s="1">
        <v>5</v>
      </c>
      <c r="L42" s="1">
        <v>27630.799999999999</v>
      </c>
      <c r="M42" s="1" t="s">
        <v>39</v>
      </c>
    </row>
    <row r="43" spans="2:13" x14ac:dyDescent="0.2">
      <c r="B43" s="5" t="s">
        <v>31</v>
      </c>
      <c r="C43" s="5" t="s">
        <v>28</v>
      </c>
      <c r="D43" s="5" t="s">
        <v>35</v>
      </c>
      <c r="E43" s="1">
        <v>9000</v>
      </c>
      <c r="F43" s="1">
        <v>6000</v>
      </c>
      <c r="G43" s="1">
        <v>127.80040000000001</v>
      </c>
      <c r="H43" s="1">
        <v>12</v>
      </c>
      <c r="I43" s="1">
        <v>460</v>
      </c>
      <c r="J43" s="1">
        <v>3606.29</v>
      </c>
      <c r="K43" s="1">
        <v>5</v>
      </c>
      <c r="L43" s="1">
        <v>18031.45</v>
      </c>
      <c r="M43" s="1" t="s">
        <v>40</v>
      </c>
    </row>
    <row r="44" spans="2:13" x14ac:dyDescent="0.2">
      <c r="B44" s="5" t="s">
        <v>32</v>
      </c>
      <c r="C44" s="5" t="s">
        <v>28</v>
      </c>
      <c r="D44" s="5" t="s">
        <v>36</v>
      </c>
      <c r="E44" s="1">
        <v>9000</v>
      </c>
      <c r="F44" s="1">
        <v>6000</v>
      </c>
      <c r="G44" s="1">
        <v>51.359799999999993</v>
      </c>
      <c r="H44" s="1">
        <v>13</v>
      </c>
      <c r="I44" s="1">
        <v>490</v>
      </c>
      <c r="J44" s="1">
        <v>5531.6</v>
      </c>
      <c r="K44" s="1">
        <v>5</v>
      </c>
      <c r="L44" s="1">
        <v>27658</v>
      </c>
      <c r="M44" s="1" t="s">
        <v>41</v>
      </c>
    </row>
  </sheetData>
  <mergeCells count="1">
    <mergeCell ref="B39:D39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Summary</vt:lpstr>
      <vt:lpstr>Chromium cDNA Agilent</vt:lpstr>
      <vt:lpstr>Chromium Library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Kelsey Montgomery</dc:creator>
  <cp:lastModifiedBy>Stephanie Page</cp:lastModifiedBy>
  <dcterms:created xsi:type="dcterms:W3CDTF">2021-10-19T15:12:05Z</dcterms:created>
  <dcterms:modified xsi:type="dcterms:W3CDTF">2021-11-19T19:29:30Z</dcterms:modified>
</cp:coreProperties>
</file>